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65" windowWidth="27555" windowHeight="12240"/>
  </bookViews>
  <sheets>
    <sheet name="вавилова8" sheetId="1" r:id="rId1"/>
  </sheets>
  <calcPr calcId="144525"/>
</workbook>
</file>

<file path=xl/calcChain.xml><?xml version="1.0" encoding="utf-8"?>
<calcChain xmlns="http://schemas.openxmlformats.org/spreadsheetml/2006/main">
  <c r="H44" i="1" l="1"/>
  <c r="G11" i="1" l="1"/>
  <c r="G14" i="1" s="1"/>
  <c r="G12" i="1"/>
  <c r="G13" i="1"/>
  <c r="G10" i="1"/>
  <c r="D38" i="1" l="1"/>
  <c r="D36" i="1"/>
  <c r="D32" i="1"/>
  <c r="D30" i="1"/>
  <c r="D26" i="1"/>
  <c r="D24" i="1"/>
  <c r="D20" i="1"/>
  <c r="D18" i="1"/>
  <c r="D44" i="1" s="1"/>
  <c r="F14" i="1"/>
  <c r="D45" i="1" s="1"/>
  <c r="E14" i="1"/>
  <c r="C14" i="1"/>
</calcChain>
</file>

<file path=xl/sharedStrings.xml><?xml version="1.0" encoding="utf-8"?>
<sst xmlns="http://schemas.openxmlformats.org/spreadsheetml/2006/main" count="80" uniqueCount="50">
  <si>
    <t>Приложение №6 к договору управления</t>
  </si>
  <si>
    <t xml:space="preserve">    ОТЧЁТ  ООО "УКЖФ п.Майский" по содержанию и текущему ремонту общего имущества многоквартирного дома за 2017год</t>
  </si>
  <si>
    <t>Адрес: п.Майский ул.Вавилова дом 8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</si>
  <si>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</si>
  <si>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</si>
  <si>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</si>
  <si>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</si>
  <si>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</si>
  <si>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 xml:space="preserve">Поступление от населения </t>
  </si>
  <si>
    <t>Задолженность на 1.01.2017</t>
  </si>
  <si>
    <t xml:space="preserve">Начислено </t>
  </si>
  <si>
    <t xml:space="preserve">Оплачено </t>
  </si>
  <si>
    <t>Содержание жилья</t>
  </si>
  <si>
    <t>Электроэнергия ОДН</t>
  </si>
  <si>
    <t>Обслуживание ТС</t>
  </si>
  <si>
    <t>Поверка ТС</t>
  </si>
  <si>
    <t>Итого Доходов</t>
  </si>
  <si>
    <t>Расходы</t>
  </si>
  <si>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</si>
  <si>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</si>
  <si>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</si>
  <si>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</si>
  <si>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</si>
  <si>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</si>
  <si>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</si>
  <si>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</si>
  <si>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 xml:space="preserve">Материалы </t>
  </si>
  <si>
    <t>Услуги сторонних организации(проверка вентканалов)</t>
  </si>
  <si>
    <t xml:space="preserve">руб. 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</si>
  <si>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</si>
  <si>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</si>
  <si>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</si>
  <si>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Услуги сторонних организаций(обслуж. тс, тех. обсл. газопроводов,поверка тс)</t>
  </si>
  <si>
    <t>Благоустройство и обеспечение санитарного состояния жилых зданий и придомовой территории - всего:</t>
  </si>
  <si>
    <t>Оплата труда рабочих, занятых благоустройством и обслуживанием</t>
  </si>
  <si>
    <t>Материалы</t>
  </si>
  <si>
    <t>Услуги сторонних организаций:</t>
  </si>
  <si>
    <t xml:space="preserve">Прочие расходы </t>
  </si>
  <si>
    <t>Общеэксплуатационные расходы</t>
  </si>
  <si>
    <t>Зарабатная плата</t>
  </si>
  <si>
    <t>аренда адм. здания, коммун., канц., почт., телефон рас., орг. техника обуч. кадров</t>
  </si>
  <si>
    <t>Внеэкслуатационные расходы</t>
  </si>
  <si>
    <t xml:space="preserve">Прочие прямые </t>
  </si>
  <si>
    <t xml:space="preserve">Электроэнергия ОДН </t>
  </si>
  <si>
    <t>Расходы на аварийную службу</t>
  </si>
  <si>
    <t>ИТОГО ФАКТИЧЕСКИХ РАСХОДОВ:</t>
  </si>
  <si>
    <t>ПЕРЕРАСХОД ПО ДОМУ ЗА ВЫПОЛНЕННЫЕ РАБОТЫ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</si>
  <si>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</si>
  <si>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</si>
  <si>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                                                        ООО "Управляющая компания жилищного фонда п.Майский"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</si>
</sst>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/>
    <xf numFmtId="0" fontId="3" fillId="0" borderId="4" xfId="0" applyFont="1" applyFill="1" applyBorder="1"/>
    <xf numFmtId="0" fontId="3" fillId="0" borderId="4" xfId="0" applyFont="1" applyBorder="1"/>
    <xf numFmtId="0" fontId="3" fillId="0" borderId="0" xfId="0" applyFont="1" applyFill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/>
    <xf numFmtId="0" fontId="0" fillId="0" borderId="0" xfId="0" applyBorder="1" applyAlignment="1"/>
    <xf numFmtId="0" fontId="3" fillId="0" borderId="0" xfId="0" applyFont="1" applyBorder="1"/>
    <xf numFmtId="0" fontId="3" fillId="0" borderId="0" xfId="0" applyFont="1" applyFill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2" xfId="0" applyNumberFormat="1" applyFont="1" applyBorder="1" applyAlignment="1"/>
    <xf numFmtId="0" fontId="14" fillId="0" borderId="1" xfId="0" applyFont="1" applyBorder="1" applyAlignment="1">
      <alignment horizontal="center"/>
    </xf>
    <xf numFmtId="0" fontId="3" fillId="0" borderId="2" xfId="0" applyFont="1" applyBorder="1" applyAlignment="1"/>
    <xf numFmtId="2" fontId="3" fillId="0" borderId="0" xfId="0" applyNumberFormat="1" applyFont="1"/>
    <xf numFmtId="0" fontId="14" fillId="0" borderId="1" xfId="0" applyFont="1" applyBorder="1"/>
    <xf numFmtId="0" fontId="15" fillId="0" borderId="1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2" xfId="0" applyNumberFormat="1" applyFont="1" applyBorder="1" applyAlignment="1"/>
    <xf numFmtId="0" fontId="0" fillId="0" borderId="5" xfId="0" applyBorder="1" applyAlignment="1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/>
    <xf numFmtId="0" fontId="0" fillId="0" borderId="3" xfId="0" applyBorder="1" applyAlignment="1"/>
    <xf numFmtId="0" fontId="0" fillId="0" borderId="3" xfId="0" applyNumberFormat="1" applyBorder="1" applyAlignment="1"/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10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3" fillId="0" borderId="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2" fontId="10" fillId="0" borderId="2" xfId="0" applyNumberFormat="1" applyFont="1" applyBorder="1" applyAlignment="1"/>
    <xf numFmtId="0" fontId="11" fillId="0" borderId="3" xfId="0" applyNumberFormat="1" applyFont="1" applyBorder="1" applyAlignment="1"/>
    <xf numFmtId="0" fontId="11" fillId="0" borderId="5" xfId="0" applyFont="1" applyBorder="1" applyAlignment="1"/>
    <xf numFmtId="2" fontId="0" fillId="0" borderId="3" xfId="0" applyNumberFormat="1" applyBorder="1" applyAlignment="1"/>
    <xf numFmtId="2" fontId="0" fillId="0" borderId="5" xfId="0" applyNumberFormat="1" applyBorder="1" applyAlignment="1"/>
    <xf numFmtId="1" fontId="3" fillId="0" borderId="2" xfId="0" applyNumberFormat="1" applyFont="1" applyBorder="1" applyAlignment="1"/>
    <xf numFmtId="0" fontId="3" fillId="0" borderId="2" xfId="0" applyNumberFormat="1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0" fontId="0" fillId="0" borderId="5" xfId="0" applyNumberFormat="1" applyBorder="1" applyAlignment="1"/>
    <xf numFmtId="0" fontId="11" fillId="0" borderId="3" xfId="0" applyFont="1" applyBorder="1" applyAlignment="1"/>
    <xf numFmtId="0" fontId="16" fillId="0" borderId="8" xfId="0" applyFont="1" applyBorder="1" applyAlignment="1"/>
    <xf numFmtId="0" fontId="0" fillId="0" borderId="8" xfId="0" applyBorder="1" applyAlignment="1"/>
    <xf numFmtId="0" fontId="16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9"/>
  <sheetViews>
    <sheetView tabSelected="1" zoomScaleNormal="100" workbookViewId="0">
      <selection activeCell="K44" sqref="K44:L44"/>
    </sheetView>
  </sheetViews>
  <sheetFormatPr defaultRowHeight="15" x14ac:dyDescent="0.25"/>
  <cols>
    <col min="1" max="1" width="3.42578125" style="2" customWidth="1"/>
    <col min="2" max="2" width="53.140625" style="2" customWidth="1"/>
    <col min="3" max="3" width="17" style="28" customWidth="1"/>
    <col min="4" max="4" width="0.5703125" style="2" hidden="1" customWidth="1"/>
    <col min="5" max="6" width="14.5703125" style="2" customWidth="1"/>
    <col min="7" max="16384" width="9.140625" style="2"/>
  </cols>
  <sheetData>
    <row r="1" spans="1:11" ht="21.75" customHeight="1" x14ac:dyDescent="0.25">
      <c r="A1" s="31" t="s">
        <v>0</v>
      </c>
      <c r="B1" s="32"/>
      <c r="C1" s="32"/>
      <c r="D1" s="32"/>
      <c r="E1" s="32"/>
      <c r="F1" s="1"/>
    </row>
    <row r="2" spans="1:11" ht="33" customHeight="1" x14ac:dyDescent="0.25">
      <c r="A2" s="33" t="s">
        <v>1</v>
      </c>
      <c r="B2" s="34"/>
      <c r="C2" s="34"/>
      <c r="D2" s="34"/>
      <c r="E2" s="34"/>
      <c r="F2" s="3"/>
    </row>
    <row r="3" spans="1:11" ht="20.25" customHeight="1" x14ac:dyDescent="0.25">
      <c r="A3" s="35" t="s">
        <v>2</v>
      </c>
      <c r="B3" s="34"/>
      <c r="C3" s="34"/>
      <c r="D3" s="34"/>
      <c r="E3" s="34"/>
    </row>
    <row r="4" spans="1:11" ht="20.25" x14ac:dyDescent="0.3">
      <c r="A4" s="36" t="s">
        <v>3</v>
      </c>
      <c r="B4" s="37"/>
      <c r="C4" s="37"/>
      <c r="D4" s="37"/>
      <c r="E4" s="37"/>
    </row>
    <row r="5" spans="1:11" x14ac:dyDescent="0.25">
      <c r="A5" s="4">
        <v>1</v>
      </c>
      <c r="B5" s="4" t="s">
        <v>4</v>
      </c>
      <c r="C5" s="38">
        <v>2812.4</v>
      </c>
      <c r="D5" s="39"/>
      <c r="E5" s="5"/>
    </row>
    <row r="6" spans="1:11" x14ac:dyDescent="0.25">
      <c r="A6" s="4">
        <v>2</v>
      </c>
      <c r="B6" s="4" t="s">
        <v>5</v>
      </c>
      <c r="C6" s="29">
        <v>1483.7</v>
      </c>
      <c r="D6" s="30"/>
      <c r="E6" s="6"/>
    </row>
    <row r="7" spans="1:11" x14ac:dyDescent="0.25">
      <c r="A7" s="4">
        <v>3</v>
      </c>
      <c r="B7" s="4" t="s">
        <v>6</v>
      </c>
      <c r="C7" s="38">
        <v>36</v>
      </c>
      <c r="D7" s="30"/>
      <c r="E7" s="6"/>
    </row>
    <row r="8" spans="1:11" ht="18.75" x14ac:dyDescent="0.3">
      <c r="A8" s="41" t="s">
        <v>7</v>
      </c>
      <c r="B8" s="42"/>
      <c r="C8" s="42"/>
      <c r="D8" s="42"/>
      <c r="K8" s="7"/>
    </row>
    <row r="9" spans="1:11" ht="26.25" customHeight="1" x14ac:dyDescent="0.25">
      <c r="A9" s="4"/>
      <c r="B9" s="8" t="s">
        <v>8</v>
      </c>
      <c r="C9" s="43" t="s">
        <v>9</v>
      </c>
      <c r="D9" s="44"/>
      <c r="E9" s="9" t="s">
        <v>10</v>
      </c>
      <c r="F9" s="9" t="s">
        <v>11</v>
      </c>
      <c r="G9" s="6"/>
    </row>
    <row r="10" spans="1:11" x14ac:dyDescent="0.25">
      <c r="A10" s="4">
        <v>1</v>
      </c>
      <c r="B10" s="4" t="s">
        <v>12</v>
      </c>
      <c r="C10" s="38">
        <v>22376.19</v>
      </c>
      <c r="D10" s="30"/>
      <c r="E10" s="4">
        <v>175044.92</v>
      </c>
      <c r="F10" s="4">
        <v>182778.17</v>
      </c>
      <c r="G10" s="6">
        <f>C10+E10-F10</f>
        <v>14642.940000000002</v>
      </c>
    </row>
    <row r="11" spans="1:11" x14ac:dyDescent="0.25">
      <c r="A11" s="4">
        <v>2</v>
      </c>
      <c r="B11" s="4" t="s">
        <v>13</v>
      </c>
      <c r="C11" s="38">
        <v>8864.83</v>
      </c>
      <c r="D11" s="30"/>
      <c r="E11" s="4">
        <v>20508.27</v>
      </c>
      <c r="F11" s="4">
        <v>0</v>
      </c>
      <c r="G11" s="6">
        <f>C11+E11-F11</f>
        <v>29373.1</v>
      </c>
    </row>
    <row r="12" spans="1:11" x14ac:dyDescent="0.25">
      <c r="A12" s="4">
        <v>3</v>
      </c>
      <c r="B12" s="4" t="s">
        <v>14</v>
      </c>
      <c r="C12" s="10">
        <v>3923.34</v>
      </c>
      <c r="D12" s="11"/>
      <c r="E12" s="4">
        <v>8360.9699999999993</v>
      </c>
      <c r="F12" s="4">
        <v>8901.2199999999993</v>
      </c>
      <c r="G12" s="6">
        <f t="shared" ref="G12:G13" si="0">C12+E12-F12</f>
        <v>3383.09</v>
      </c>
    </row>
    <row r="13" spans="1:11" x14ac:dyDescent="0.25">
      <c r="A13" s="4">
        <v>4</v>
      </c>
      <c r="B13" s="4" t="s">
        <v>15</v>
      </c>
      <c r="C13" s="10">
        <v>0</v>
      </c>
      <c r="D13" s="11"/>
      <c r="E13" s="4">
        <v>17450.099999999999</v>
      </c>
      <c r="F13" s="4">
        <v>16553.5</v>
      </c>
      <c r="G13" s="6">
        <f t="shared" si="0"/>
        <v>896.59999999999854</v>
      </c>
    </row>
    <row r="14" spans="1:11" x14ac:dyDescent="0.25">
      <c r="A14" s="12"/>
      <c r="B14" s="13" t="s">
        <v>16</v>
      </c>
      <c r="C14" s="11">
        <f>SUM(C10:D13)</f>
        <v>35164.36</v>
      </c>
      <c r="D14" s="11"/>
      <c r="E14" s="12">
        <f>SUM(E10:E13)</f>
        <v>221364.26</v>
      </c>
      <c r="F14" s="12">
        <f>SUM(F10:F13)</f>
        <v>208232.89</v>
      </c>
      <c r="G14" s="2">
        <f>SUM(G10:G13)</f>
        <v>48295.73</v>
      </c>
    </row>
    <row r="15" spans="1:11" ht="18.75" x14ac:dyDescent="0.3">
      <c r="A15" s="45" t="s">
        <v>17</v>
      </c>
      <c r="B15" s="46"/>
      <c r="C15" s="46"/>
      <c r="D15" s="46"/>
      <c r="E15" s="47"/>
    </row>
    <row r="16" spans="1:11" ht="15" customHeight="1" x14ac:dyDescent="0.25">
      <c r="A16" s="48" t="s">
        <v>18</v>
      </c>
      <c r="B16" s="50" t="s">
        <v>19</v>
      </c>
      <c r="C16" s="50" t="s">
        <v>20</v>
      </c>
      <c r="D16" s="52" t="s">
        <v>21</v>
      </c>
      <c r="E16" s="53"/>
      <c r="F16" s="54"/>
    </row>
    <row r="17" spans="1:6" x14ac:dyDescent="0.25">
      <c r="A17" s="49"/>
      <c r="B17" s="51"/>
      <c r="C17" s="51"/>
      <c r="D17" s="55"/>
      <c r="E17" s="56"/>
      <c r="F17" s="57"/>
    </row>
    <row r="18" spans="1:6" x14ac:dyDescent="0.25">
      <c r="A18" s="14">
        <v>1</v>
      </c>
      <c r="B18" s="14" t="s">
        <v>22</v>
      </c>
      <c r="C18" s="15" t="s">
        <v>23</v>
      </c>
      <c r="D18" s="58">
        <f>SUM(D19:F23)</f>
        <v>31794.79312582095</v>
      </c>
      <c r="E18" s="59"/>
      <c r="F18" s="60"/>
    </row>
    <row r="19" spans="1:6" ht="26.25" x14ac:dyDescent="0.25">
      <c r="A19" s="16"/>
      <c r="B19" s="17" t="s">
        <v>24</v>
      </c>
      <c r="C19" s="18" t="s">
        <v>23</v>
      </c>
      <c r="D19" s="29">
        <v>17847.793896956184</v>
      </c>
      <c r="E19" s="40"/>
      <c r="F19" s="30"/>
    </row>
    <row r="20" spans="1:6" x14ac:dyDescent="0.25">
      <c r="A20" s="16"/>
      <c r="B20" s="16" t="s">
        <v>25</v>
      </c>
      <c r="C20" s="18" t="s">
        <v>23</v>
      </c>
      <c r="D20" s="29">
        <f>D19*20.2%</f>
        <v>3605.254367185149</v>
      </c>
      <c r="E20" s="61"/>
      <c r="F20" s="62"/>
    </row>
    <row r="21" spans="1:6" x14ac:dyDescent="0.25">
      <c r="A21" s="16"/>
      <c r="B21" s="16" t="s">
        <v>26</v>
      </c>
      <c r="C21" s="18" t="s">
        <v>23</v>
      </c>
      <c r="D21" s="63">
        <v>3861.7448616796164</v>
      </c>
      <c r="E21" s="40"/>
      <c r="F21" s="30"/>
    </row>
    <row r="22" spans="1:6" x14ac:dyDescent="0.25">
      <c r="A22" s="16"/>
      <c r="B22" s="17" t="s">
        <v>27</v>
      </c>
      <c r="C22" s="18" t="s">
        <v>28</v>
      </c>
      <c r="D22" s="29">
        <v>6480</v>
      </c>
      <c r="E22" s="40"/>
      <c r="F22" s="30"/>
    </row>
    <row r="23" spans="1:6" x14ac:dyDescent="0.25">
      <c r="A23" s="16"/>
      <c r="B23" s="16" t="s">
        <v>29</v>
      </c>
      <c r="C23" s="18" t="s">
        <v>23</v>
      </c>
      <c r="D23" s="29">
        <v>0</v>
      </c>
      <c r="E23" s="40"/>
      <c r="F23" s="30"/>
    </row>
    <row r="24" spans="1:6" ht="26.25" x14ac:dyDescent="0.25">
      <c r="A24" s="14">
        <v>2</v>
      </c>
      <c r="B24" s="19" t="s">
        <v>30</v>
      </c>
      <c r="C24" s="15" t="s">
        <v>23</v>
      </c>
      <c r="D24" s="58">
        <f>SUM(D25:F29)</f>
        <v>63707.737541512877</v>
      </c>
      <c r="E24" s="59"/>
      <c r="F24" s="60"/>
    </row>
    <row r="25" spans="1:6" ht="26.25" x14ac:dyDescent="0.25">
      <c r="A25" s="16"/>
      <c r="B25" s="17" t="s">
        <v>31</v>
      </c>
      <c r="C25" s="18" t="s">
        <v>23</v>
      </c>
      <c r="D25" s="29">
        <v>26143.69267985737</v>
      </c>
      <c r="E25" s="40"/>
      <c r="F25" s="30"/>
    </row>
    <row r="26" spans="1:6" x14ac:dyDescent="0.25">
      <c r="A26" s="16"/>
      <c r="B26" s="16" t="s">
        <v>25</v>
      </c>
      <c r="C26" s="18" t="s">
        <v>23</v>
      </c>
      <c r="D26" s="29">
        <f>D25*20.2%</f>
        <v>5281.0259213311883</v>
      </c>
      <c r="E26" s="61"/>
      <c r="F26" s="62"/>
    </row>
    <row r="27" spans="1:6" x14ac:dyDescent="0.25">
      <c r="A27" s="16"/>
      <c r="B27" s="16" t="s">
        <v>26</v>
      </c>
      <c r="C27" s="18" t="s">
        <v>23</v>
      </c>
      <c r="D27" s="29">
        <v>2828.0989403243257</v>
      </c>
      <c r="E27" s="40"/>
      <c r="F27" s="30"/>
    </row>
    <row r="28" spans="1:6" ht="26.25" x14ac:dyDescent="0.25">
      <c r="A28" s="16"/>
      <c r="B28" s="17" t="s">
        <v>32</v>
      </c>
      <c r="C28" s="18"/>
      <c r="D28" s="64">
        <v>29454.92</v>
      </c>
      <c r="E28" s="65"/>
      <c r="F28" s="66"/>
    </row>
    <row r="29" spans="1:6" x14ac:dyDescent="0.25">
      <c r="A29" s="16"/>
      <c r="B29" s="16" t="s">
        <v>29</v>
      </c>
      <c r="C29" s="18" t="s">
        <v>23</v>
      </c>
      <c r="D29" s="64">
        <v>0</v>
      </c>
      <c r="E29" s="40"/>
      <c r="F29" s="30"/>
    </row>
    <row r="30" spans="1:6" ht="26.25" x14ac:dyDescent="0.25">
      <c r="A30" s="14">
        <v>3</v>
      </c>
      <c r="B30" s="19" t="s">
        <v>33</v>
      </c>
      <c r="C30" s="15" t="s">
        <v>23</v>
      </c>
      <c r="D30" s="58">
        <f>SUM(D31:F35)</f>
        <v>30872.725670201296</v>
      </c>
      <c r="E30" s="59"/>
      <c r="F30" s="60"/>
    </row>
    <row r="31" spans="1:6" ht="26.25" x14ac:dyDescent="0.25">
      <c r="A31" s="16"/>
      <c r="B31" s="17" t="s">
        <v>34</v>
      </c>
      <c r="C31" s="18" t="s">
        <v>23</v>
      </c>
      <c r="D31" s="20"/>
      <c r="E31" s="61">
        <v>24025.796098767496</v>
      </c>
      <c r="F31" s="30"/>
    </row>
    <row r="32" spans="1:6" x14ac:dyDescent="0.25">
      <c r="A32" s="16"/>
      <c r="B32" s="16" t="s">
        <v>25</v>
      </c>
      <c r="C32" s="18" t="s">
        <v>23</v>
      </c>
      <c r="D32" s="29">
        <f>E31*20.2%</f>
        <v>4853.210811951034</v>
      </c>
      <c r="E32" s="61"/>
      <c r="F32" s="62"/>
    </row>
    <row r="33" spans="1:12" x14ac:dyDescent="0.25">
      <c r="A33" s="16"/>
      <c r="B33" s="16" t="s">
        <v>35</v>
      </c>
      <c r="C33" s="18" t="s">
        <v>23</v>
      </c>
      <c r="D33" s="29">
        <v>1993.7187594827653</v>
      </c>
      <c r="E33" s="40"/>
      <c r="F33" s="30"/>
    </row>
    <row r="34" spans="1:12" x14ac:dyDescent="0.25">
      <c r="A34" s="16"/>
      <c r="B34" s="17" t="s">
        <v>36</v>
      </c>
      <c r="C34" s="18"/>
      <c r="D34" s="64">
        <v>0</v>
      </c>
      <c r="E34" s="40"/>
      <c r="F34" s="30"/>
    </row>
    <row r="35" spans="1:12" x14ac:dyDescent="0.25">
      <c r="A35" s="16"/>
      <c r="B35" s="17" t="s">
        <v>37</v>
      </c>
      <c r="C35" s="18" t="s">
        <v>23</v>
      </c>
      <c r="D35" s="29">
        <v>0</v>
      </c>
      <c r="E35" s="40"/>
      <c r="F35" s="30"/>
      <c r="L35" s="6"/>
    </row>
    <row r="36" spans="1:12" x14ac:dyDescent="0.25">
      <c r="A36" s="14">
        <v>4</v>
      </c>
      <c r="B36" s="14" t="s">
        <v>38</v>
      </c>
      <c r="C36" s="21" t="s">
        <v>23</v>
      </c>
      <c r="D36" s="58">
        <f>SUM(D37:F41)</f>
        <v>74761.972458032775</v>
      </c>
      <c r="E36" s="59"/>
      <c r="F36" s="60"/>
    </row>
    <row r="37" spans="1:12" x14ac:dyDescent="0.25">
      <c r="A37" s="14"/>
      <c r="B37" s="16" t="s">
        <v>39</v>
      </c>
      <c r="C37" s="18" t="s">
        <v>23</v>
      </c>
      <c r="D37" s="29">
        <v>23626.166328263349</v>
      </c>
      <c r="E37" s="39"/>
      <c r="F37" s="30"/>
    </row>
    <row r="38" spans="1:12" x14ac:dyDescent="0.25">
      <c r="A38" s="14"/>
      <c r="B38" s="16" t="s">
        <v>25</v>
      </c>
      <c r="C38" s="18" t="s">
        <v>23</v>
      </c>
      <c r="D38" s="29">
        <f>D37*20.2%</f>
        <v>4772.4855983091966</v>
      </c>
      <c r="E38" s="61"/>
      <c r="F38" s="62"/>
    </row>
    <row r="39" spans="1:12" ht="36" customHeight="1" x14ac:dyDescent="0.25">
      <c r="A39" s="14"/>
      <c r="B39" s="17" t="s">
        <v>40</v>
      </c>
      <c r="C39" s="18" t="s">
        <v>23</v>
      </c>
      <c r="D39" s="29">
        <v>14203.965824156399</v>
      </c>
      <c r="E39" s="39"/>
      <c r="F39" s="30"/>
    </row>
    <row r="40" spans="1:12" ht="18" customHeight="1" x14ac:dyDescent="0.25">
      <c r="A40" s="14"/>
      <c r="B40" s="16" t="s">
        <v>41</v>
      </c>
      <c r="C40" s="21" t="s">
        <v>23</v>
      </c>
      <c r="D40" s="29">
        <v>19225.91</v>
      </c>
      <c r="E40" s="39"/>
      <c r="F40" s="30"/>
    </row>
    <row r="41" spans="1:12" ht="18" customHeight="1" x14ac:dyDescent="0.25">
      <c r="A41" s="14"/>
      <c r="B41" s="16" t="s">
        <v>42</v>
      </c>
      <c r="C41" s="21" t="s">
        <v>23</v>
      </c>
      <c r="D41" s="22"/>
      <c r="E41" s="61">
        <v>12933.444707303837</v>
      </c>
      <c r="F41" s="67"/>
    </row>
    <row r="42" spans="1:12" ht="18" customHeight="1" x14ac:dyDescent="0.25">
      <c r="A42" s="14">
        <v>5</v>
      </c>
      <c r="B42" s="14" t="s">
        <v>43</v>
      </c>
      <c r="C42" s="15" t="s">
        <v>23</v>
      </c>
      <c r="D42" s="58">
        <v>0</v>
      </c>
      <c r="E42" s="68"/>
      <c r="F42" s="60"/>
    </row>
    <row r="43" spans="1:12" x14ac:dyDescent="0.25">
      <c r="A43" s="14">
        <v>6</v>
      </c>
      <c r="B43" s="14" t="s">
        <v>44</v>
      </c>
      <c r="C43" s="15" t="s">
        <v>23</v>
      </c>
      <c r="D43" s="58">
        <v>12743.64</v>
      </c>
      <c r="E43" s="59"/>
      <c r="F43" s="60"/>
      <c r="H43" s="23"/>
    </row>
    <row r="44" spans="1:12" x14ac:dyDescent="0.25">
      <c r="A44" s="24"/>
      <c r="B44" s="14" t="s">
        <v>45</v>
      </c>
      <c r="C44" s="15" t="s">
        <v>23</v>
      </c>
      <c r="D44" s="58">
        <f>D18+D24+D30+D36+D42+D43</f>
        <v>213880.86879556789</v>
      </c>
      <c r="E44" s="59"/>
      <c r="F44" s="60"/>
      <c r="G44" s="23"/>
      <c r="H44" s="23">
        <f>F11-D42</f>
        <v>0</v>
      </c>
    </row>
    <row r="45" spans="1:12" x14ac:dyDescent="0.25">
      <c r="A45" s="24"/>
      <c r="B45" s="25" t="s">
        <v>46</v>
      </c>
      <c r="C45" s="15" t="s">
        <v>23</v>
      </c>
      <c r="D45" s="58">
        <f>F14-D44</f>
        <v>-5647.9787955678767</v>
      </c>
      <c r="E45" s="59"/>
      <c r="F45" s="60"/>
    </row>
    <row r="46" spans="1:12" x14ac:dyDescent="0.25">
      <c r="A46" s="24"/>
      <c r="B46" s="14" t="s">
        <v>47</v>
      </c>
      <c r="C46" s="15" t="s">
        <v>23</v>
      </c>
      <c r="D46" s="64"/>
      <c r="E46" s="40"/>
      <c r="F46" s="30"/>
    </row>
    <row r="47" spans="1:12" x14ac:dyDescent="0.25">
      <c r="A47" s="26"/>
      <c r="B47" s="69" t="s">
        <v>48</v>
      </c>
      <c r="C47" s="70"/>
      <c r="D47" s="70"/>
      <c r="E47" s="70"/>
      <c r="F47" s="23"/>
    </row>
    <row r="48" spans="1:12" x14ac:dyDescent="0.25">
      <c r="A48" s="26"/>
      <c r="B48" s="71" t="s">
        <v>49</v>
      </c>
      <c r="C48" s="71"/>
      <c r="D48" s="71"/>
      <c r="E48" s="71"/>
    </row>
    <row r="49" spans="1:5" x14ac:dyDescent="0.25">
      <c r="A49" s="26"/>
      <c r="B49" s="26"/>
      <c r="C49" s="27"/>
      <c r="D49" s="26"/>
      <c r="E49" s="26"/>
    </row>
  </sheetData>
  <mergeCells count="47">
    <mergeCell ref="D44:F44"/>
    <mergeCell ref="D45:F45"/>
    <mergeCell ref="D46:F46"/>
    <mergeCell ref="B47:E47"/>
    <mergeCell ref="B48:E48"/>
    <mergeCell ref="D43:F43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E41:F41"/>
    <mergeCell ref="D42:F42"/>
    <mergeCell ref="E31:F31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19:F19"/>
    <mergeCell ref="C7:D7"/>
    <mergeCell ref="A8:D8"/>
    <mergeCell ref="C9:D9"/>
    <mergeCell ref="C10:D10"/>
    <mergeCell ref="C11:D11"/>
    <mergeCell ref="A15:E15"/>
    <mergeCell ref="A16:A17"/>
    <mergeCell ref="B16:B17"/>
    <mergeCell ref="C16:C17"/>
    <mergeCell ref="D16:F17"/>
    <mergeCell ref="D18:F18"/>
    <mergeCell ref="C6:D6"/>
    <mergeCell ref="A1:E1"/>
    <mergeCell ref="A2:E2"/>
    <mergeCell ref="A3:E3"/>
    <mergeCell ref="A4:E4"/>
    <mergeCell ref="C5:D5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вавилова8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dcterms:created xsi:type="dcterms:W3CDTF">2018-04-10T11:23:49Z</dcterms:created>
  <dcterms:modified xsi:type="dcterms:W3CDTF">2019-03-14T06:44:41Z</dcterms:modified>
</cp:coreProperties>
</file>